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6\Downloads\"/>
    </mc:Choice>
  </mc:AlternateContent>
  <bookViews>
    <workbookView xWindow="0" yWindow="0" windowWidth="28800" windowHeight="11010" activeTab="1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A1" i="2"/>
  <c r="D1" i="2"/>
  <c r="A1" i="3"/>
  <c r="A1" i="1"/>
</calcChain>
</file>

<file path=xl/sharedStrings.xml><?xml version="1.0" encoding="utf-8"?>
<sst xmlns="http://schemas.openxmlformats.org/spreadsheetml/2006/main" count="32" uniqueCount="31">
  <si>
    <t>BEST_TARGET_PRICE().value</t>
  </si>
  <si>
    <t>PCT_CHG(DROPNA(PX_LAST(DATES=RANGE(-5Y,0D)))).value</t>
  </si>
  <si>
    <t>PE_RATIO(FPT=A,FPO=1).value</t>
  </si>
  <si>
    <t>S5CONS Index</t>
  </si>
  <si>
    <t>FREE_CASH_FLOW_YIELD</t>
  </si>
  <si>
    <t>TXLZF US Equity</t>
  </si>
  <si>
    <t>ESWW US Equity</t>
  </si>
  <si>
    <t>ASHI US Equity</t>
  </si>
  <si>
    <t>PVMCF US Equity</t>
  </si>
  <si>
    <t>PHA CN Equity</t>
  </si>
  <si>
    <t>BBC AU Equity</t>
  </si>
  <si>
    <t>CRWN CN Equity</t>
  </si>
  <si>
    <t>TIA AU Equity</t>
  </si>
  <si>
    <t>MME AU Equity</t>
  </si>
  <si>
    <t>MSI AU Equity</t>
  </si>
  <si>
    <t>DVD_PAYOUT_RATIO</t>
  </si>
  <si>
    <t>OXY US Equity</t>
  </si>
  <si>
    <t>GAIN US Equity</t>
  </si>
  <si>
    <t>SR US Equity</t>
  </si>
  <si>
    <t>USPH US Equity</t>
  </si>
  <si>
    <t>IAF US Equity</t>
  </si>
  <si>
    <t>PBGLOBAL IN Equity</t>
  </si>
  <si>
    <t>KAPL IN Equity</t>
  </si>
  <si>
    <t>BST IN Equity</t>
  </si>
  <si>
    <t>MIDPOLY IN Equity</t>
  </si>
  <si>
    <t>MNSN IN Equity</t>
  </si>
  <si>
    <t>FLFL IN Equity</t>
  </si>
  <si>
    <t>STHG IN Equity</t>
  </si>
  <si>
    <t>SPVG IN Equity</t>
  </si>
  <si>
    <t>MIDL IN Equity</t>
  </si>
  <si>
    <t>BTC IN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</si>
</sst>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sz val="13"/>
      <color rgb="FF000000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ofaddin.rtdserver">
      <tp t="s">
        <v>#N/A N/A</v>
        <stp/>
        <stp>BQL|12483588291827413041</stp>
        <tr r="A1" s="1"/>
      </tp>
      <tp t="s">
        <v>#N/A N/A</v>
        <stp/>
        <stp>BQL|15343168433496663991</stp>
        <tr r="A14" s="2"/>
      </tp>
    </main>
    <main first="bofaddin.rtdserver">
      <tp t="s">
        <v>#N/A N/A</v>
        <stp/>
        <stp>BQL|7080977990850651925</stp>
        <tr r="D1" s="2"/>
        <tr r="A1" s="3"/>
      </tp>
      <tp t="s">
        <v>#N/A N/A</v>
        <stp/>
        <stp>BQL|6581541698024515437</stp>
        <tr r="A1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B16" sqref="B16"/>
    </sheetView>
  </sheetViews>
  <sheetFormatPr defaultRowHeight="14.25"/>
  <cols>
    <col min="1" max="1" width="12.75" customWidth="1"/>
    <col min="2" max="2" width="14.625" customWidth="1"/>
    <col min="3" max="3" width="16.375" customWidth="1"/>
    <col min="4" max="4" width="12.75" customWidth="1"/>
    <col min="5" max="5" width="10.25" customWidth="1"/>
  </cols>
  <sheetData>
    <row r="1" spans="1:4">
      <c r="A1" t="str">
        <f>_xll.BQL("S5CONS Index, S5CONS Index", "BEST_TARGET_PRICE().value, PCT_CHG(DROPNA(PX_LAST(DATES=RANGE(-5Y,0D)))).value, PE_RATIO(FPT=A, FPO=1).value","cols=4;rows=2")</f>
        <v>ID</v>
      </c>
      <c r="B1" t="s">
        <v>0</v>
      </c>
      <c r="C1" t="s">
        <v>1</v>
      </c>
      <c r="D1" t="s">
        <v>2</v>
      </c>
    </row>
    <row r="2" spans="1:4">
      <c r="A2" t="s">
        <v>3</v>
      </c>
      <c r="B2">
        <v>1048.6698260000001</v>
      </c>
      <c r="C2">
        <v>39.957967024834979</v>
      </c>
      <c r="D2">
        <v>22.738516960394342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15" sqref="A15"/>
    </sheetView>
  </sheetViews>
  <sheetFormatPr defaultRowHeight="14.25"/>
  <cols>
    <col min="1" max="1" width="18.5" bestFit="1" customWidth="1"/>
    <col min="2" max="2" width="24.875" bestFit="1" customWidth="1"/>
  </cols>
  <sheetData>
    <row r="1" spans="1:4">
      <c r="A1" t="str">
        <f>_xll.BQL("Top(Filter(EquitiesUniv(['Active', 'Primary']), cntry_of_domicile in ['CA', 'AU'] and FREE_CASH_FLOW_YIELD &gt; 3), 10, FREE_CASH_FLOW_YIELD)", "FREE_CASH_FLOW_YIELD", "Currency=USD","cols=2;rows=11")</f>
        <v>ID</v>
      </c>
      <c r="B1" t="s">
        <v>4</v>
      </c>
      <c r="D1" t="str">
        <f>_xll.BQL("Top(Filter(EquitiesUniv(['Active', 'Primary']), cntry_of_domicile in ['US'] and DVD_PAYOUT_RATIO &lt; 70), 5, DVD_PAYOUT_RATIO)", "DVD_PAYOUT_RATIO", "Currency=USD")</f>
        <v>ID</v>
      </c>
    </row>
    <row r="2" spans="1:4">
      <c r="A2" t="s">
        <v>5</v>
      </c>
      <c r="B2">
        <v>1734208.113942872</v>
      </c>
    </row>
    <row r="3" spans="1:4">
      <c r="A3" t="s">
        <v>6</v>
      </c>
      <c r="B3">
        <v>108314.201055613</v>
      </c>
    </row>
    <row r="4" spans="1:4">
      <c r="A4" t="s">
        <v>7</v>
      </c>
      <c r="B4">
        <v>1843.0248447609445</v>
      </c>
    </row>
    <row r="5" spans="1:4">
      <c r="A5" t="s">
        <v>8</v>
      </c>
      <c r="B5">
        <v>1521.7421506743415</v>
      </c>
    </row>
    <row r="6" spans="1:4">
      <c r="A6" t="s">
        <v>9</v>
      </c>
      <c r="B6">
        <v>1089.271814676586</v>
      </c>
    </row>
    <row r="7" spans="1:4">
      <c r="A7" t="s">
        <v>10</v>
      </c>
      <c r="B7">
        <v>711.02620470921102</v>
      </c>
    </row>
    <row r="8" spans="1:4">
      <c r="A8" t="s">
        <v>11</v>
      </c>
      <c r="B8">
        <v>468.71286989209977</v>
      </c>
    </row>
    <row r="9" spans="1:4">
      <c r="A9" t="s">
        <v>12</v>
      </c>
      <c r="B9">
        <v>407.42958887679225</v>
      </c>
    </row>
    <row r="10" spans="1:4">
      <c r="A10" t="s">
        <v>13</v>
      </c>
      <c r="B10">
        <v>374.78607817032832</v>
      </c>
    </row>
    <row r="11" spans="1:4">
      <c r="A11" t="s">
        <v>14</v>
      </c>
      <c r="B11">
        <v>326.29679343151804</v>
      </c>
    </row>
    <row r="14" spans="1:4">
      <c r="A14" t="str">
        <f>_xll.BQL("Top(Filter(EquitiesUniv(['Active', 'Primary']), cntry_of_domicile in ['IN'] and FREE_CASH_FLOW_YIELD &gt; 3), 10, FREE_CASH_FLOW_YIELD)", "FREE_CASH_FLOW_YIELD", "Currency=USD","cols=2;rows=11")</f>
        <v>ID</v>
      </c>
      <c r="B14" t="s">
        <v>4</v>
      </c>
    </row>
    <row r="15" spans="1:4">
      <c r="A15" t="s">
        <v>21</v>
      </c>
      <c r="B15">
        <v>15972.31527093596</v>
      </c>
    </row>
    <row r="16" spans="1:4">
      <c r="A16" t="s">
        <v>22</v>
      </c>
      <c r="B16">
        <v>7961.9304152637487</v>
      </c>
    </row>
    <row r="17" spans="1:2">
      <c r="A17" t="s">
        <v>23</v>
      </c>
      <c r="B17">
        <v>2880.8163265306121</v>
      </c>
    </row>
    <row r="18" spans="1:2">
      <c r="A18" t="s">
        <v>24</v>
      </c>
      <c r="B18">
        <v>2328.7204677313234</v>
      </c>
    </row>
    <row r="19" spans="1:2">
      <c r="A19" t="s">
        <v>25</v>
      </c>
      <c r="B19">
        <v>2031.2054426202794</v>
      </c>
    </row>
    <row r="20" spans="1:2">
      <c r="A20" t="s">
        <v>26</v>
      </c>
      <c r="B20">
        <v>1927.733861017274</v>
      </c>
    </row>
    <row r="21" spans="1:2">
      <c r="A21" t="s">
        <v>27</v>
      </c>
      <c r="B21">
        <v>1437.6888888888893</v>
      </c>
    </row>
    <row r="22" spans="1:2">
      <c r="A22" t="s">
        <v>28</v>
      </c>
      <c r="B22">
        <v>1436.5652143210227</v>
      </c>
    </row>
    <row r="23" spans="1:2">
      <c r="A23" t="s">
        <v>29</v>
      </c>
      <c r="B23">
        <v>1170.8366210054348</v>
      </c>
    </row>
    <row r="24" spans="1:2">
      <c r="A24" t="s">
        <v>30</v>
      </c>
      <c r="B24">
        <v>1168.3524220338145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2" sqref="A2"/>
    </sheetView>
  </sheetViews>
  <sheetFormatPr defaultRowHeight="14.25"/>
  <sheetData>
    <row r="1" spans="1:2" ht="16.5">
      <c r="A1" s="1" t="str">
        <f>_xll.BQL("Top(Filter(EquitiesUniv(['Active', 'Primary']), cntry_of_domicile in ['US'] and DVD_PAYOUT_RATIO &lt; 70), 5, DVD_PAYOUT_RATIO)", "DVD_PAYOUT_RATIO", "Currency=USD","cols=2;rows=6")</f>
        <v>ID</v>
      </c>
      <c r="B1" t="s">
        <v>15</v>
      </c>
    </row>
    <row r="2" spans="1:2">
      <c r="A2" t="s">
        <v>16</v>
      </c>
      <c r="B2">
        <v>69.36888888888889</v>
      </c>
    </row>
    <row r="3" spans="1:2">
      <c r="A3" t="s">
        <v>17</v>
      </c>
      <c r="B3">
        <v>69.258150051558388</v>
      </c>
    </row>
    <row r="4" spans="1:2">
      <c r="A4" t="s">
        <v>18</v>
      </c>
      <c r="B4">
        <v>69.179430262671104</v>
      </c>
    </row>
    <row r="5" spans="1:2">
      <c r="A5" t="s">
        <v>19</v>
      </c>
      <c r="B5">
        <v>69.006896900184429</v>
      </c>
    </row>
    <row r="6" spans="1:2">
      <c r="A6" t="s">
        <v>20</v>
      </c>
      <c r="B6">
        <v>68.957351679512115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Janisia</dc:creator>
  <cp:lastModifiedBy>user6</cp:lastModifiedBy>
  <dcterms:created xsi:type="dcterms:W3CDTF">2025-03-12T17:41:45Z</dcterms:created>
  <dcterms:modified xsi:type="dcterms:W3CDTF">2026-03-12T08:10:21Z</dcterms:modified>
</cp:coreProperties>
</file>